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180" windowHeight="7545" activeTab="1"/>
  </bookViews>
  <sheets>
    <sheet name="Half-Year" sheetId="1" r:id="rId1"/>
    <sheet name="Current Full-Year" sheetId="5" r:id="rId2"/>
    <sheet name="Last Full-Year" sheetId="4" r:id="rId3"/>
  </sheets>
  <definedNames>
    <definedName name="_xlnm.Print_Area" localSheetId="1">'Current Full-Year'!$A$1:$G$28</definedName>
    <definedName name="_xlnm.Print_Area" localSheetId="0">'Half-Year'!$A$1:$G$28</definedName>
    <definedName name="_xlnm.Print_Area" localSheetId="2">'Last Full-Year'!$A$1:$I$35</definedName>
  </definedNames>
  <calcPr calcId="171027"/>
</workbook>
</file>

<file path=xl/calcChain.xml><?xml version="1.0" encoding="utf-8"?>
<calcChain xmlns="http://schemas.openxmlformats.org/spreadsheetml/2006/main">
  <c r="F29" i="5"/>
  <c r="F30" s="1"/>
  <c r="F31" s="1"/>
  <c r="F32" s="1"/>
  <c r="F33" s="1"/>
  <c r="H29"/>
  <c r="I29"/>
  <c r="H30"/>
  <c r="I30"/>
  <c r="H31"/>
  <c r="I31"/>
  <c r="H32"/>
  <c r="I32"/>
  <c r="H33"/>
  <c r="I33"/>
  <c r="H24"/>
  <c r="I24"/>
  <c r="H25"/>
  <c r="I25"/>
  <c r="H26"/>
  <c r="I26"/>
  <c r="H27"/>
  <c r="I27"/>
  <c r="H28"/>
  <c r="I28"/>
  <c r="F24"/>
  <c r="F25" s="1"/>
  <c r="F26" s="1"/>
  <c r="F27" s="1"/>
  <c r="F28" s="1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H35" s="1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7" i="1"/>
  <c r="F28" s="1"/>
  <c r="F4"/>
  <c r="H23"/>
  <c r="I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6" i="5" l="1"/>
  <c r="H35" i="1"/>
  <c r="I36"/>
  <c r="H5" i="4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I4"/>
  <c r="H4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5" i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I35" i="4" l="1"/>
  <c r="H34"/>
</calcChain>
</file>

<file path=xl/sharedStrings.xml><?xml version="1.0" encoding="utf-8"?>
<sst xmlns="http://schemas.openxmlformats.org/spreadsheetml/2006/main" count="178" uniqueCount="73">
  <si>
    <t>Date</t>
  </si>
  <si>
    <t>Item</t>
  </si>
  <si>
    <t>Payee</t>
  </si>
  <si>
    <t>Amount</t>
  </si>
  <si>
    <t>Balance</t>
  </si>
  <si>
    <t>Notes</t>
  </si>
  <si>
    <t>Balance Carried Forward</t>
  </si>
  <si>
    <t>Cheque/DD</t>
  </si>
  <si>
    <t>Precept</t>
  </si>
  <si>
    <t>NDDC</t>
  </si>
  <si>
    <t>CR Groundcare Ltd</t>
  </si>
  <si>
    <t>Heart internet</t>
  </si>
  <si>
    <t>Came &amp; Company</t>
  </si>
  <si>
    <t>Grounds maintenance</t>
  </si>
  <si>
    <t>Chandler IT Services</t>
  </si>
  <si>
    <t>Councillor training</t>
  </si>
  <si>
    <t>DAPTC</t>
  </si>
  <si>
    <t>DAPTC Annual Subscription</t>
  </si>
  <si>
    <t>Playground rent</t>
  </si>
  <si>
    <t>Jon Jones</t>
  </si>
  <si>
    <t>Parish clerk expenses</t>
  </si>
  <si>
    <t>Tracey Hartles</t>
  </si>
  <si>
    <t>Playground Inspection</t>
  </si>
  <si>
    <t xml:space="preserve"> Playsafety Ltd</t>
  </si>
  <si>
    <t>Parish website set-up</t>
  </si>
  <si>
    <t>Lylaani Dixon</t>
  </si>
  <si>
    <t>website domain name</t>
  </si>
  <si>
    <t>Playground Insurance</t>
  </si>
  <si>
    <t>Internal audit</t>
  </si>
  <si>
    <t>Laptop-replacement screen</t>
  </si>
  <si>
    <t>BDO</t>
  </si>
  <si>
    <t>Supplemental fee</t>
  </si>
  <si>
    <t>Website Grant</t>
  </si>
  <si>
    <t>DAPTC ?</t>
  </si>
  <si>
    <t>Parish clerk training</t>
  </si>
  <si>
    <t>Travel Expenses</t>
  </si>
  <si>
    <t>Cllr P Everard</t>
  </si>
  <si>
    <t>Parish Clerk Expenses</t>
  </si>
  <si>
    <t>S-J Newenham</t>
  </si>
  <si>
    <t>Tree works - playground</t>
  </si>
  <si>
    <t>Marcus Undery</t>
  </si>
  <si>
    <t>Langers &amp; Son Ltd</t>
  </si>
  <si>
    <t>Grass maintenance</t>
  </si>
  <si>
    <t>Not yet presented</t>
  </si>
  <si>
    <t>Receipts</t>
  </si>
  <si>
    <t>Farnham Parish Council Full-Year Spend April 2016 to March 2017</t>
  </si>
  <si>
    <t>Payments</t>
  </si>
  <si>
    <t>Expenses</t>
  </si>
  <si>
    <t>Farnham Parish Council Half-Yearly Spend April-September 2017</t>
  </si>
  <si>
    <t>ROSPA</t>
  </si>
  <si>
    <t>Cheque # 438 voided</t>
  </si>
  <si>
    <t>Internal Audit &amp; Parish Clerk</t>
  </si>
  <si>
    <t>(Internal Audit £35.99, Travel to Parish Clerk course £4.50)</t>
  </si>
  <si>
    <t>Install six bollards</t>
  </si>
  <si>
    <t>Radley Fencing &amp; Landscaping</t>
  </si>
  <si>
    <t>Grass cutting</t>
  </si>
  <si>
    <t>BT Payphones</t>
  </si>
  <si>
    <t>Purchase of telephone kiosk</t>
  </si>
  <si>
    <t>Air Ambulance</t>
  </si>
  <si>
    <t>DAPTC Annual Conference</t>
  </si>
  <si>
    <t>Cheque # 446 voided</t>
  </si>
  <si>
    <t>Parish clerk course</t>
  </si>
  <si>
    <t>P Everard</t>
  </si>
  <si>
    <t>Transparency training expenses</t>
  </si>
  <si>
    <t>Annual Subscription</t>
  </si>
  <si>
    <t>Parish Council Websites</t>
  </si>
  <si>
    <t>Bank Balance minus issued but unpresented cheques</t>
  </si>
  <si>
    <t>Charity Donation</t>
  </si>
  <si>
    <t>Domain Name</t>
  </si>
  <si>
    <t>Balance per Bank Account</t>
  </si>
  <si>
    <t>Unpresented cheques</t>
  </si>
  <si>
    <t>Total</t>
  </si>
  <si>
    <t>Farnham Parish Council Full-Year Spend April 2017 to March 2018</t>
  </si>
</sst>
</file>

<file path=xl/styles.xml><?xml version="1.0" encoding="utf-8"?>
<styleSheet xmlns="http://schemas.openxmlformats.org/spreadsheetml/2006/main">
  <numFmts count="1">
    <numFmt numFmtId="8" formatCode="&quot;£&quot;#,##0.00;[Red]\-&quot;£&quot;#,##0.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8" fontId="2" fillId="0" borderId="0" xfId="0" applyNumberFormat="1" applyFont="1"/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pane xSplit="2" ySplit="3" topLeftCell="C22" activePane="bottomRight" state="frozen"/>
      <selection pane="topRight" activeCell="C1" sqref="C1"/>
      <selection pane="bottomLeft" activeCell="A2" sqref="A2"/>
      <selection pane="bottomRight" activeCell="G13" sqref="G13"/>
    </sheetView>
  </sheetViews>
  <sheetFormatPr defaultColWidth="9" defaultRowHeight="15.75"/>
  <cols>
    <col min="1" max="1" width="11" style="5" customWidth="1"/>
    <col min="2" max="2" width="29.85546875" style="2" customWidth="1"/>
    <col min="3" max="3" width="27.85546875" style="2" customWidth="1"/>
    <col min="4" max="4" width="11.28515625" style="2" customWidth="1"/>
    <col min="5" max="6" width="10.7109375" style="2" customWidth="1"/>
    <col min="7" max="7" width="67" style="2" customWidth="1"/>
    <col min="8" max="8" width="12.85546875" style="2" customWidth="1"/>
    <col min="9" max="9" width="11.7109375" style="2" customWidth="1"/>
    <col min="10" max="16384" width="9" style="2"/>
  </cols>
  <sheetData>
    <row r="1" spans="1:9" ht="21">
      <c r="A1" s="10" t="s">
        <v>48</v>
      </c>
      <c r="B1" s="10"/>
      <c r="C1" s="10"/>
      <c r="D1" s="10"/>
      <c r="E1" s="10"/>
      <c r="F1" s="10"/>
      <c r="G1" s="10"/>
    </row>
    <row r="2" spans="1:9" ht="21">
      <c r="A2" s="6"/>
      <c r="B2" s="6"/>
      <c r="C2" s="6"/>
      <c r="D2" s="6"/>
      <c r="E2" s="6"/>
      <c r="F2" s="6"/>
      <c r="G2" s="6"/>
      <c r="H2" s="9"/>
      <c r="I2" s="9"/>
    </row>
    <row r="3" spans="1:9">
      <c r="A3" s="1" t="s">
        <v>0</v>
      </c>
      <c r="B3" s="1" t="s">
        <v>1</v>
      </c>
      <c r="C3" s="1" t="s">
        <v>2</v>
      </c>
      <c r="D3" s="1" t="s">
        <v>7</v>
      </c>
      <c r="E3" s="1" t="s">
        <v>3</v>
      </c>
      <c r="F3" s="1" t="s">
        <v>4</v>
      </c>
      <c r="G3" s="1" t="s">
        <v>5</v>
      </c>
      <c r="H3" s="9" t="s">
        <v>46</v>
      </c>
      <c r="I3" s="9" t="s">
        <v>44</v>
      </c>
    </row>
    <row r="4" spans="1:9">
      <c r="A4" s="4">
        <v>42826</v>
      </c>
      <c r="B4" s="2" t="s">
        <v>6</v>
      </c>
      <c r="E4" s="3"/>
      <c r="F4" s="3">
        <f>3072.51-95-7.75</f>
        <v>2969.76</v>
      </c>
      <c r="G4" s="2" t="s">
        <v>66</v>
      </c>
      <c r="H4" s="3">
        <f>IF(E4&lt;0,E4,0)</f>
        <v>0</v>
      </c>
      <c r="I4" s="3">
        <f>IF(E4&gt;0,E4,0)</f>
        <v>0</v>
      </c>
    </row>
    <row r="5" spans="1:9">
      <c r="A5" s="4">
        <v>42832</v>
      </c>
      <c r="B5" s="2" t="s">
        <v>8</v>
      </c>
      <c r="C5" s="2" t="s">
        <v>9</v>
      </c>
      <c r="E5" s="3">
        <v>2000</v>
      </c>
      <c r="F5" s="3">
        <f>F4+E5</f>
        <v>4969.76</v>
      </c>
      <c r="H5" s="3">
        <f t="shared" ref="H5:H23" si="0">IF(E5&lt;0,E5,0)</f>
        <v>0</v>
      </c>
      <c r="I5" s="3">
        <f t="shared" ref="I5:I23" si="1">IF(E5&gt;0,E5,0)</f>
        <v>2000</v>
      </c>
    </row>
    <row r="6" spans="1:9">
      <c r="A6" s="4">
        <v>42877</v>
      </c>
      <c r="B6" s="2" t="s">
        <v>22</v>
      </c>
      <c r="C6" s="2" t="s">
        <v>49</v>
      </c>
      <c r="D6" s="2">
        <v>436</v>
      </c>
      <c r="E6" s="3">
        <v>-96.6</v>
      </c>
      <c r="F6" s="3">
        <f t="shared" ref="F6:F24" si="2">F5+E6</f>
        <v>4873.16</v>
      </c>
      <c r="H6" s="3">
        <f t="shared" si="0"/>
        <v>-96.6</v>
      </c>
      <c r="I6" s="3">
        <f t="shared" si="1"/>
        <v>0</v>
      </c>
    </row>
    <row r="7" spans="1:9">
      <c r="A7" s="4">
        <v>42878</v>
      </c>
      <c r="B7" s="2" t="s">
        <v>27</v>
      </c>
      <c r="C7" s="2" t="s">
        <v>12</v>
      </c>
      <c r="D7" s="2">
        <v>437</v>
      </c>
      <c r="E7" s="3">
        <v>-606.44000000000005</v>
      </c>
      <c r="F7" s="3">
        <f t="shared" si="2"/>
        <v>4266.7199999999993</v>
      </c>
      <c r="H7" s="3">
        <f t="shared" si="0"/>
        <v>-606.44000000000005</v>
      </c>
      <c r="I7" s="3">
        <f t="shared" si="1"/>
        <v>0</v>
      </c>
    </row>
    <row r="8" spans="1:9">
      <c r="A8" s="4">
        <v>42898</v>
      </c>
      <c r="B8" s="2" t="s">
        <v>35</v>
      </c>
      <c r="C8" s="2" t="s">
        <v>62</v>
      </c>
      <c r="D8" s="2">
        <v>439</v>
      </c>
      <c r="E8" s="3">
        <v>-22.5</v>
      </c>
      <c r="F8" s="3">
        <f t="shared" si="2"/>
        <v>4244.2199999999993</v>
      </c>
      <c r="G8" s="2" t="s">
        <v>50</v>
      </c>
      <c r="H8" s="3">
        <f t="shared" si="0"/>
        <v>-22.5</v>
      </c>
      <c r="I8" s="3">
        <f t="shared" si="1"/>
        <v>0</v>
      </c>
    </row>
    <row r="9" spans="1:9">
      <c r="A9" s="4">
        <v>42898</v>
      </c>
      <c r="B9" s="2" t="s">
        <v>47</v>
      </c>
      <c r="C9" s="2" t="s">
        <v>51</v>
      </c>
      <c r="D9" s="2">
        <v>440</v>
      </c>
      <c r="E9" s="3">
        <v>-40.49</v>
      </c>
      <c r="F9" s="3">
        <f t="shared" si="2"/>
        <v>4203.7299999999996</v>
      </c>
      <c r="G9" s="2" t="s">
        <v>52</v>
      </c>
      <c r="H9" s="3">
        <f t="shared" si="0"/>
        <v>-40.49</v>
      </c>
      <c r="I9" s="3">
        <f t="shared" si="1"/>
        <v>0</v>
      </c>
    </row>
    <row r="10" spans="1:9">
      <c r="A10" s="4">
        <v>42898</v>
      </c>
      <c r="B10" s="2" t="s">
        <v>53</v>
      </c>
      <c r="C10" s="2" t="s">
        <v>54</v>
      </c>
      <c r="D10" s="2">
        <v>441</v>
      </c>
      <c r="E10" s="3">
        <v>-300</v>
      </c>
      <c r="F10" s="3">
        <f t="shared" si="2"/>
        <v>3903.7299999999996</v>
      </c>
      <c r="H10" s="3">
        <f t="shared" si="0"/>
        <v>-300</v>
      </c>
      <c r="I10" s="3">
        <f t="shared" si="1"/>
        <v>0</v>
      </c>
    </row>
    <row r="11" spans="1:9">
      <c r="A11" s="4">
        <v>42898</v>
      </c>
      <c r="B11" s="2" t="s">
        <v>55</v>
      </c>
      <c r="C11" s="2" t="s">
        <v>41</v>
      </c>
      <c r="D11" s="2">
        <v>442</v>
      </c>
      <c r="E11" s="3">
        <v>-140</v>
      </c>
      <c r="F11" s="3">
        <f t="shared" si="2"/>
        <v>3763.7299999999996</v>
      </c>
      <c r="H11" s="3">
        <f t="shared" si="0"/>
        <v>-140</v>
      </c>
      <c r="I11" s="3">
        <f t="shared" si="1"/>
        <v>0</v>
      </c>
    </row>
    <row r="12" spans="1:9">
      <c r="A12" s="4">
        <v>42898</v>
      </c>
      <c r="B12" s="2" t="s">
        <v>57</v>
      </c>
      <c r="C12" s="2" t="s">
        <v>56</v>
      </c>
      <c r="D12" s="2">
        <v>443</v>
      </c>
      <c r="E12" s="3">
        <v>-1</v>
      </c>
      <c r="F12" s="3">
        <f t="shared" si="2"/>
        <v>3762.7299999999996</v>
      </c>
      <c r="H12" s="3">
        <f t="shared" si="0"/>
        <v>-1</v>
      </c>
      <c r="I12" s="3">
        <f t="shared" si="1"/>
        <v>0</v>
      </c>
    </row>
    <row r="13" spans="1:9">
      <c r="A13" s="4">
        <v>42898</v>
      </c>
      <c r="B13" s="2" t="s">
        <v>67</v>
      </c>
      <c r="C13" s="2" t="s">
        <v>58</v>
      </c>
      <c r="D13" s="2">
        <v>444</v>
      </c>
      <c r="E13" s="3">
        <v>-50</v>
      </c>
      <c r="F13" s="3">
        <f t="shared" si="2"/>
        <v>3712.7299999999996</v>
      </c>
      <c r="H13" s="3">
        <f t="shared" si="0"/>
        <v>-50</v>
      </c>
      <c r="I13" s="3">
        <f t="shared" si="1"/>
        <v>0</v>
      </c>
    </row>
    <row r="14" spans="1:9">
      <c r="A14" s="4">
        <v>42934</v>
      </c>
      <c r="B14" s="2" t="s">
        <v>59</v>
      </c>
      <c r="C14" s="2" t="s">
        <v>16</v>
      </c>
      <c r="D14" s="2">
        <v>445</v>
      </c>
      <c r="E14" s="3">
        <v>-60</v>
      </c>
      <c r="F14" s="3">
        <f t="shared" si="2"/>
        <v>3652.7299999999996</v>
      </c>
      <c r="H14" s="3">
        <f t="shared" si="0"/>
        <v>-60</v>
      </c>
      <c r="I14" s="3">
        <f t="shared" si="1"/>
        <v>0</v>
      </c>
    </row>
    <row r="15" spans="1:9">
      <c r="A15" s="4">
        <v>42934</v>
      </c>
      <c r="B15" s="2" t="s">
        <v>55</v>
      </c>
      <c r="C15" s="2" t="s">
        <v>41</v>
      </c>
      <c r="D15" s="2">
        <v>447</v>
      </c>
      <c r="E15" s="3">
        <v>-95</v>
      </c>
      <c r="F15" s="3">
        <f t="shared" si="2"/>
        <v>3557.7299999999996</v>
      </c>
      <c r="G15" s="2" t="s">
        <v>60</v>
      </c>
      <c r="H15" s="3">
        <f t="shared" si="0"/>
        <v>-95</v>
      </c>
      <c r="I15" s="3">
        <f t="shared" si="1"/>
        <v>0</v>
      </c>
    </row>
    <row r="16" spans="1:9">
      <c r="A16" s="4">
        <v>42934</v>
      </c>
      <c r="B16" s="2" t="s">
        <v>61</v>
      </c>
      <c r="C16" s="2" t="s">
        <v>16</v>
      </c>
      <c r="D16" s="2">
        <v>448</v>
      </c>
      <c r="E16" s="3">
        <v>-35</v>
      </c>
      <c r="F16" s="3">
        <f t="shared" si="2"/>
        <v>3522.7299999999996</v>
      </c>
      <c r="H16" s="3">
        <f t="shared" si="0"/>
        <v>-35</v>
      </c>
      <c r="I16" s="3">
        <f t="shared" si="1"/>
        <v>0</v>
      </c>
    </row>
    <row r="17" spans="1:9">
      <c r="A17" s="4">
        <v>42589</v>
      </c>
      <c r="B17" s="2" t="s">
        <v>63</v>
      </c>
      <c r="C17" s="2" t="s">
        <v>62</v>
      </c>
      <c r="D17" s="2">
        <v>449</v>
      </c>
      <c r="E17" s="3">
        <v>-22.95</v>
      </c>
      <c r="F17" s="3">
        <f t="shared" si="2"/>
        <v>3499.7799999999997</v>
      </c>
      <c r="H17" s="3">
        <f t="shared" si="0"/>
        <v>-22.95</v>
      </c>
      <c r="I17" s="3">
        <f t="shared" si="1"/>
        <v>0</v>
      </c>
    </row>
    <row r="18" spans="1:9">
      <c r="A18" s="4">
        <v>42589</v>
      </c>
      <c r="B18" s="2" t="s">
        <v>64</v>
      </c>
      <c r="C18" s="2" t="s">
        <v>16</v>
      </c>
      <c r="D18" s="2">
        <v>450</v>
      </c>
      <c r="E18" s="3">
        <v>-93.98</v>
      </c>
      <c r="F18" s="3">
        <f t="shared" si="2"/>
        <v>3405.7999999999997</v>
      </c>
      <c r="H18" s="3">
        <f t="shared" si="0"/>
        <v>-93.98</v>
      </c>
      <c r="I18" s="3">
        <f t="shared" si="1"/>
        <v>0</v>
      </c>
    </row>
    <row r="19" spans="1:9">
      <c r="A19" s="4">
        <v>42589</v>
      </c>
      <c r="B19" s="2" t="s">
        <v>55</v>
      </c>
      <c r="C19" s="2" t="s">
        <v>41</v>
      </c>
      <c r="D19" s="2">
        <v>451</v>
      </c>
      <c r="E19" s="3">
        <v>-95</v>
      </c>
      <c r="F19" s="3">
        <f t="shared" si="2"/>
        <v>3310.7999999999997</v>
      </c>
      <c r="H19" s="3">
        <f t="shared" si="0"/>
        <v>-95</v>
      </c>
      <c r="I19" s="3">
        <f t="shared" si="1"/>
        <v>0</v>
      </c>
    </row>
    <row r="20" spans="1:9">
      <c r="A20" s="4">
        <v>42960</v>
      </c>
      <c r="B20" s="2" t="s">
        <v>68</v>
      </c>
      <c r="C20" s="2" t="s">
        <v>65</v>
      </c>
      <c r="D20" s="2">
        <v>452</v>
      </c>
      <c r="E20" s="3">
        <v>-120</v>
      </c>
      <c r="F20" s="3">
        <f t="shared" si="2"/>
        <v>3190.7999999999997</v>
      </c>
      <c r="H20" s="3">
        <f t="shared" si="0"/>
        <v>-120</v>
      </c>
      <c r="I20" s="3">
        <f t="shared" si="1"/>
        <v>0</v>
      </c>
    </row>
    <row r="21" spans="1:9">
      <c r="A21" s="4">
        <v>42992</v>
      </c>
      <c r="B21" s="2" t="s">
        <v>55</v>
      </c>
      <c r="C21" s="2" t="s">
        <v>41</v>
      </c>
      <c r="D21" s="2">
        <v>453</v>
      </c>
      <c r="E21" s="3">
        <v>-125</v>
      </c>
      <c r="F21" s="3">
        <f t="shared" si="2"/>
        <v>3065.7999999999997</v>
      </c>
      <c r="G21" s="2" t="s">
        <v>43</v>
      </c>
      <c r="H21" s="3">
        <f t="shared" si="0"/>
        <v>-125</v>
      </c>
      <c r="I21" s="3">
        <f t="shared" si="1"/>
        <v>0</v>
      </c>
    </row>
    <row r="22" spans="1:9">
      <c r="A22" s="4">
        <v>42992</v>
      </c>
      <c r="B22" s="2" t="s">
        <v>18</v>
      </c>
      <c r="C22" s="2" t="s">
        <v>19</v>
      </c>
      <c r="D22" s="2">
        <v>454</v>
      </c>
      <c r="E22" s="3">
        <v>-50</v>
      </c>
      <c r="F22" s="3">
        <f t="shared" si="2"/>
        <v>3015.7999999999997</v>
      </c>
      <c r="G22" s="2" t="s">
        <v>43</v>
      </c>
      <c r="H22" s="3">
        <f t="shared" si="0"/>
        <v>-50</v>
      </c>
      <c r="I22" s="3">
        <f t="shared" si="1"/>
        <v>0</v>
      </c>
    </row>
    <row r="23" spans="1:9">
      <c r="A23" s="4">
        <v>43007</v>
      </c>
      <c r="B23" s="2" t="s">
        <v>8</v>
      </c>
      <c r="C23" s="2" t="s">
        <v>9</v>
      </c>
      <c r="E23" s="3">
        <v>2000</v>
      </c>
      <c r="F23" s="3">
        <f t="shared" si="2"/>
        <v>5015.7999999999993</v>
      </c>
      <c r="H23" s="3">
        <f t="shared" si="0"/>
        <v>0</v>
      </c>
      <c r="I23" s="3">
        <f t="shared" si="1"/>
        <v>2000</v>
      </c>
    </row>
    <row r="24" spans="1:9">
      <c r="A24" s="4">
        <v>43010</v>
      </c>
      <c r="B24" s="2" t="s">
        <v>6</v>
      </c>
      <c r="F24" s="3">
        <f t="shared" si="2"/>
        <v>5015.7999999999993</v>
      </c>
      <c r="H24" s="3"/>
      <c r="I24" s="3"/>
    </row>
    <row r="25" spans="1:9">
      <c r="F25" s="3"/>
      <c r="H25" s="3"/>
      <c r="I25" s="3"/>
    </row>
    <row r="26" spans="1:9">
      <c r="A26" s="4">
        <v>43010</v>
      </c>
      <c r="B26" s="2" t="s">
        <v>69</v>
      </c>
      <c r="F26" s="3">
        <v>5190.8</v>
      </c>
      <c r="H26" s="3"/>
      <c r="I26" s="3"/>
    </row>
    <row r="27" spans="1:9">
      <c r="B27" s="2" t="s">
        <v>70</v>
      </c>
      <c r="F27" s="3">
        <f>E22+E21</f>
        <v>-175</v>
      </c>
      <c r="H27" s="3"/>
      <c r="I27" s="3"/>
    </row>
    <row r="28" spans="1:9">
      <c r="B28" s="2" t="s">
        <v>71</v>
      </c>
      <c r="F28" s="3">
        <f>SUM(F26:F27)</f>
        <v>5015.8</v>
      </c>
      <c r="H28" s="3"/>
      <c r="I28" s="3"/>
    </row>
    <row r="29" spans="1:9">
      <c r="H29" s="3"/>
      <c r="I29" s="3"/>
    </row>
    <row r="30" spans="1:9">
      <c r="H30" s="3"/>
      <c r="I30" s="3"/>
    </row>
    <row r="31" spans="1:9">
      <c r="H31" s="3"/>
      <c r="I31" s="3"/>
    </row>
    <row r="32" spans="1:9">
      <c r="H32" s="3"/>
      <c r="I32" s="3"/>
    </row>
    <row r="35" spans="8:9">
      <c r="H35" s="3">
        <f>SUM(H4:H34)</f>
        <v>-1953.9600000000003</v>
      </c>
    </row>
    <row r="36" spans="8:9">
      <c r="I36" s="3">
        <f>SUM(I4:I35)</f>
        <v>4000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F28" sqref="F28:F33"/>
    </sheetView>
  </sheetViews>
  <sheetFormatPr defaultColWidth="9" defaultRowHeight="15.75"/>
  <cols>
    <col min="1" max="1" width="11" style="5" customWidth="1"/>
    <col min="2" max="2" width="29.85546875" style="2" customWidth="1"/>
    <col min="3" max="3" width="27.85546875" style="2" customWidth="1"/>
    <col min="4" max="4" width="11.28515625" style="2" customWidth="1"/>
    <col min="5" max="6" width="10.7109375" style="2" customWidth="1"/>
    <col min="7" max="7" width="67" style="2" customWidth="1"/>
    <col min="8" max="8" width="12.85546875" style="2" customWidth="1"/>
    <col min="9" max="9" width="11.7109375" style="2" customWidth="1"/>
    <col min="10" max="16384" width="9" style="2"/>
  </cols>
  <sheetData>
    <row r="1" spans="1:9" ht="21">
      <c r="A1" s="10" t="s">
        <v>72</v>
      </c>
      <c r="B1" s="10"/>
      <c r="C1" s="10"/>
      <c r="D1" s="10"/>
      <c r="E1" s="10"/>
      <c r="F1" s="10"/>
      <c r="G1" s="10"/>
    </row>
    <row r="2" spans="1:9" ht="21">
      <c r="A2" s="8"/>
      <c r="B2" s="8"/>
      <c r="C2" s="8"/>
      <c r="D2" s="8"/>
      <c r="E2" s="8"/>
      <c r="F2" s="8"/>
      <c r="G2" s="8"/>
      <c r="H2" s="9"/>
      <c r="I2" s="9"/>
    </row>
    <row r="3" spans="1:9">
      <c r="A3" s="1" t="s">
        <v>0</v>
      </c>
      <c r="B3" s="1" t="s">
        <v>1</v>
      </c>
      <c r="C3" s="1" t="s">
        <v>2</v>
      </c>
      <c r="D3" s="1" t="s">
        <v>7</v>
      </c>
      <c r="E3" s="1" t="s">
        <v>3</v>
      </c>
      <c r="F3" s="1" t="s">
        <v>4</v>
      </c>
      <c r="G3" s="1" t="s">
        <v>5</v>
      </c>
      <c r="H3" s="9" t="s">
        <v>46</v>
      </c>
      <c r="I3" s="9" t="s">
        <v>44</v>
      </c>
    </row>
    <row r="4" spans="1:9">
      <c r="A4" s="4">
        <v>42826</v>
      </c>
      <c r="B4" s="2" t="s">
        <v>6</v>
      </c>
      <c r="E4" s="3"/>
      <c r="F4" s="3">
        <f>3072.51-95-7.75</f>
        <v>2969.76</v>
      </c>
      <c r="G4" s="2" t="s">
        <v>66</v>
      </c>
      <c r="H4" s="3">
        <f>IF(E4&lt;0,E4,0)</f>
        <v>0</v>
      </c>
      <c r="I4" s="3">
        <f>IF(E4&gt;0,E4,0)</f>
        <v>0</v>
      </c>
    </row>
    <row r="5" spans="1:9">
      <c r="A5" s="4">
        <v>42832</v>
      </c>
      <c r="B5" s="2" t="s">
        <v>8</v>
      </c>
      <c r="C5" s="2" t="s">
        <v>9</v>
      </c>
      <c r="E5" s="3">
        <v>2000</v>
      </c>
      <c r="F5" s="3">
        <f>F4+E5</f>
        <v>4969.76</v>
      </c>
      <c r="H5" s="3">
        <f t="shared" ref="H5:H23" si="0">IF(E5&lt;0,E5,0)</f>
        <v>0</v>
      </c>
      <c r="I5" s="3">
        <f t="shared" ref="I5:I23" si="1">IF(E5&gt;0,E5,0)</f>
        <v>2000</v>
      </c>
    </row>
    <row r="6" spans="1:9">
      <c r="A6" s="4">
        <v>42877</v>
      </c>
      <c r="B6" s="2" t="s">
        <v>22</v>
      </c>
      <c r="C6" s="2" t="s">
        <v>49</v>
      </c>
      <c r="D6" s="2">
        <v>436</v>
      </c>
      <c r="E6" s="3">
        <v>-96.6</v>
      </c>
      <c r="F6" s="3">
        <f t="shared" ref="F6:F33" si="2">F5+E6</f>
        <v>4873.16</v>
      </c>
      <c r="H6" s="3">
        <f t="shared" si="0"/>
        <v>-96.6</v>
      </c>
      <c r="I6" s="3">
        <f t="shared" si="1"/>
        <v>0</v>
      </c>
    </row>
    <row r="7" spans="1:9">
      <c r="A7" s="4">
        <v>42878</v>
      </c>
      <c r="B7" s="2" t="s">
        <v>27</v>
      </c>
      <c r="C7" s="2" t="s">
        <v>12</v>
      </c>
      <c r="D7" s="2">
        <v>437</v>
      </c>
      <c r="E7" s="3">
        <v>-606.44000000000005</v>
      </c>
      <c r="F7" s="3">
        <f t="shared" si="2"/>
        <v>4266.7199999999993</v>
      </c>
      <c r="H7" s="3">
        <f t="shared" si="0"/>
        <v>-606.44000000000005</v>
      </c>
      <c r="I7" s="3">
        <f t="shared" si="1"/>
        <v>0</v>
      </c>
    </row>
    <row r="8" spans="1:9">
      <c r="A8" s="4">
        <v>42898</v>
      </c>
      <c r="B8" s="2" t="s">
        <v>35</v>
      </c>
      <c r="C8" s="2" t="s">
        <v>62</v>
      </c>
      <c r="D8" s="2">
        <v>439</v>
      </c>
      <c r="E8" s="3">
        <v>-22.5</v>
      </c>
      <c r="F8" s="3">
        <f t="shared" si="2"/>
        <v>4244.2199999999993</v>
      </c>
      <c r="G8" s="2" t="s">
        <v>50</v>
      </c>
      <c r="H8" s="3">
        <f t="shared" si="0"/>
        <v>-22.5</v>
      </c>
      <c r="I8" s="3">
        <f t="shared" si="1"/>
        <v>0</v>
      </c>
    </row>
    <row r="9" spans="1:9">
      <c r="A9" s="4">
        <v>42898</v>
      </c>
      <c r="B9" s="2" t="s">
        <v>47</v>
      </c>
      <c r="C9" s="2" t="s">
        <v>51</v>
      </c>
      <c r="D9" s="2">
        <v>440</v>
      </c>
      <c r="E9" s="3">
        <v>-40.49</v>
      </c>
      <c r="F9" s="3">
        <f t="shared" si="2"/>
        <v>4203.7299999999996</v>
      </c>
      <c r="G9" s="2" t="s">
        <v>52</v>
      </c>
      <c r="H9" s="3">
        <f t="shared" si="0"/>
        <v>-40.49</v>
      </c>
      <c r="I9" s="3">
        <f t="shared" si="1"/>
        <v>0</v>
      </c>
    </row>
    <row r="10" spans="1:9">
      <c r="A10" s="4">
        <v>42898</v>
      </c>
      <c r="B10" s="2" t="s">
        <v>53</v>
      </c>
      <c r="C10" s="2" t="s">
        <v>54</v>
      </c>
      <c r="D10" s="2">
        <v>441</v>
      </c>
      <c r="E10" s="3">
        <v>-300</v>
      </c>
      <c r="F10" s="3">
        <f t="shared" si="2"/>
        <v>3903.7299999999996</v>
      </c>
      <c r="H10" s="3">
        <f t="shared" si="0"/>
        <v>-300</v>
      </c>
      <c r="I10" s="3">
        <f t="shared" si="1"/>
        <v>0</v>
      </c>
    </row>
    <row r="11" spans="1:9">
      <c r="A11" s="4">
        <v>42898</v>
      </c>
      <c r="B11" s="2" t="s">
        <v>55</v>
      </c>
      <c r="C11" s="2" t="s">
        <v>41</v>
      </c>
      <c r="D11" s="2">
        <v>442</v>
      </c>
      <c r="E11" s="3">
        <v>-140</v>
      </c>
      <c r="F11" s="3">
        <f t="shared" si="2"/>
        <v>3763.7299999999996</v>
      </c>
      <c r="H11" s="3">
        <f t="shared" si="0"/>
        <v>-140</v>
      </c>
      <c r="I11" s="3">
        <f t="shared" si="1"/>
        <v>0</v>
      </c>
    </row>
    <row r="12" spans="1:9">
      <c r="A12" s="4">
        <v>42898</v>
      </c>
      <c r="B12" s="2" t="s">
        <v>57</v>
      </c>
      <c r="C12" s="2" t="s">
        <v>56</v>
      </c>
      <c r="D12" s="2">
        <v>443</v>
      </c>
      <c r="E12" s="3">
        <v>-1</v>
      </c>
      <c r="F12" s="3">
        <f t="shared" si="2"/>
        <v>3762.7299999999996</v>
      </c>
      <c r="H12" s="3">
        <f t="shared" si="0"/>
        <v>-1</v>
      </c>
      <c r="I12" s="3">
        <f t="shared" si="1"/>
        <v>0</v>
      </c>
    </row>
    <row r="13" spans="1:9">
      <c r="A13" s="4">
        <v>42898</v>
      </c>
      <c r="B13" s="2" t="s">
        <v>67</v>
      </c>
      <c r="C13" s="2" t="s">
        <v>58</v>
      </c>
      <c r="D13" s="2">
        <v>444</v>
      </c>
      <c r="E13" s="3">
        <v>-50</v>
      </c>
      <c r="F13" s="3">
        <f t="shared" si="2"/>
        <v>3712.7299999999996</v>
      </c>
      <c r="H13" s="3">
        <f t="shared" si="0"/>
        <v>-50</v>
      </c>
      <c r="I13" s="3">
        <f t="shared" si="1"/>
        <v>0</v>
      </c>
    </row>
    <row r="14" spans="1:9">
      <c r="A14" s="4">
        <v>42934</v>
      </c>
      <c r="B14" s="2" t="s">
        <v>59</v>
      </c>
      <c r="C14" s="2" t="s">
        <v>16</v>
      </c>
      <c r="D14" s="2">
        <v>445</v>
      </c>
      <c r="E14" s="3">
        <v>-60</v>
      </c>
      <c r="F14" s="3">
        <f t="shared" si="2"/>
        <v>3652.7299999999996</v>
      </c>
      <c r="H14" s="3">
        <f t="shared" si="0"/>
        <v>-60</v>
      </c>
      <c r="I14" s="3">
        <f t="shared" si="1"/>
        <v>0</v>
      </c>
    </row>
    <row r="15" spans="1:9">
      <c r="A15" s="4">
        <v>42934</v>
      </c>
      <c r="B15" s="2" t="s">
        <v>55</v>
      </c>
      <c r="C15" s="2" t="s">
        <v>41</v>
      </c>
      <c r="D15" s="2">
        <v>447</v>
      </c>
      <c r="E15" s="3">
        <v>-95</v>
      </c>
      <c r="F15" s="3">
        <f t="shared" si="2"/>
        <v>3557.7299999999996</v>
      </c>
      <c r="G15" s="2" t="s">
        <v>60</v>
      </c>
      <c r="H15" s="3">
        <f t="shared" si="0"/>
        <v>-95</v>
      </c>
      <c r="I15" s="3">
        <f t="shared" si="1"/>
        <v>0</v>
      </c>
    </row>
    <row r="16" spans="1:9">
      <c r="A16" s="4">
        <v>42934</v>
      </c>
      <c r="B16" s="2" t="s">
        <v>61</v>
      </c>
      <c r="C16" s="2" t="s">
        <v>16</v>
      </c>
      <c r="D16" s="2">
        <v>448</v>
      </c>
      <c r="E16" s="3">
        <v>-35</v>
      </c>
      <c r="F16" s="3">
        <f t="shared" si="2"/>
        <v>3522.7299999999996</v>
      </c>
      <c r="H16" s="3">
        <f t="shared" si="0"/>
        <v>-35</v>
      </c>
      <c r="I16" s="3">
        <f t="shared" si="1"/>
        <v>0</v>
      </c>
    </row>
    <row r="17" spans="1:9">
      <c r="A17" s="4">
        <v>42589</v>
      </c>
      <c r="B17" s="2" t="s">
        <v>63</v>
      </c>
      <c r="C17" s="2" t="s">
        <v>62</v>
      </c>
      <c r="D17" s="2">
        <v>449</v>
      </c>
      <c r="E17" s="3">
        <v>-22.95</v>
      </c>
      <c r="F17" s="3">
        <f t="shared" si="2"/>
        <v>3499.7799999999997</v>
      </c>
      <c r="H17" s="3">
        <f t="shared" si="0"/>
        <v>-22.95</v>
      </c>
      <c r="I17" s="3">
        <f t="shared" si="1"/>
        <v>0</v>
      </c>
    </row>
    <row r="18" spans="1:9">
      <c r="A18" s="4">
        <v>42589</v>
      </c>
      <c r="B18" s="2" t="s">
        <v>64</v>
      </c>
      <c r="C18" s="2" t="s">
        <v>16</v>
      </c>
      <c r="D18" s="2">
        <v>450</v>
      </c>
      <c r="E18" s="3">
        <v>-93.98</v>
      </c>
      <c r="F18" s="3">
        <f t="shared" si="2"/>
        <v>3405.7999999999997</v>
      </c>
      <c r="H18" s="3">
        <f t="shared" si="0"/>
        <v>-93.98</v>
      </c>
      <c r="I18" s="3">
        <f t="shared" si="1"/>
        <v>0</v>
      </c>
    </row>
    <row r="19" spans="1:9">
      <c r="A19" s="4">
        <v>42589</v>
      </c>
      <c r="B19" s="2" t="s">
        <v>55</v>
      </c>
      <c r="C19" s="2" t="s">
        <v>41</v>
      </c>
      <c r="D19" s="2">
        <v>451</v>
      </c>
      <c r="E19" s="3">
        <v>-95</v>
      </c>
      <c r="F19" s="3">
        <f t="shared" si="2"/>
        <v>3310.7999999999997</v>
      </c>
      <c r="H19" s="3">
        <f t="shared" si="0"/>
        <v>-95</v>
      </c>
      <c r="I19" s="3">
        <f t="shared" si="1"/>
        <v>0</v>
      </c>
    </row>
    <row r="20" spans="1:9">
      <c r="A20" s="4">
        <v>42960</v>
      </c>
      <c r="B20" s="2" t="s">
        <v>68</v>
      </c>
      <c r="C20" s="2" t="s">
        <v>65</v>
      </c>
      <c r="D20" s="2">
        <v>452</v>
      </c>
      <c r="E20" s="3">
        <v>-120</v>
      </c>
      <c r="F20" s="3">
        <f t="shared" si="2"/>
        <v>3190.7999999999997</v>
      </c>
      <c r="H20" s="3">
        <f t="shared" si="0"/>
        <v>-120</v>
      </c>
      <c r="I20" s="3">
        <f t="shared" si="1"/>
        <v>0</v>
      </c>
    </row>
    <row r="21" spans="1:9">
      <c r="A21" s="4">
        <v>42992</v>
      </c>
      <c r="B21" s="2" t="s">
        <v>55</v>
      </c>
      <c r="C21" s="2" t="s">
        <v>41</v>
      </c>
      <c r="D21" s="2">
        <v>453</v>
      </c>
      <c r="E21" s="3">
        <v>-125</v>
      </c>
      <c r="F21" s="3">
        <f t="shared" si="2"/>
        <v>3065.7999999999997</v>
      </c>
      <c r="H21" s="3">
        <f t="shared" si="0"/>
        <v>-125</v>
      </c>
      <c r="I21" s="3">
        <f t="shared" si="1"/>
        <v>0</v>
      </c>
    </row>
    <row r="22" spans="1:9">
      <c r="A22" s="4">
        <v>42992</v>
      </c>
      <c r="B22" s="2" t="s">
        <v>18</v>
      </c>
      <c r="C22" s="2" t="s">
        <v>19</v>
      </c>
      <c r="D22" s="2">
        <v>454</v>
      </c>
      <c r="E22" s="3">
        <v>-50</v>
      </c>
      <c r="F22" s="3">
        <f t="shared" si="2"/>
        <v>3015.7999999999997</v>
      </c>
      <c r="H22" s="3">
        <f t="shared" si="0"/>
        <v>-50</v>
      </c>
      <c r="I22" s="3">
        <f t="shared" si="1"/>
        <v>0</v>
      </c>
    </row>
    <row r="23" spans="1:9">
      <c r="A23" s="4">
        <v>43007</v>
      </c>
      <c r="B23" s="2" t="s">
        <v>8</v>
      </c>
      <c r="C23" s="2" t="s">
        <v>9</v>
      </c>
      <c r="E23" s="3">
        <v>2000</v>
      </c>
      <c r="F23" s="3">
        <f t="shared" si="2"/>
        <v>5015.7999999999993</v>
      </c>
      <c r="H23" s="3">
        <f t="shared" si="0"/>
        <v>0</v>
      </c>
      <c r="I23" s="3">
        <f t="shared" si="1"/>
        <v>2000</v>
      </c>
    </row>
    <row r="24" spans="1:9">
      <c r="A24" s="4"/>
      <c r="F24" s="3">
        <f t="shared" si="2"/>
        <v>5015.7999999999993</v>
      </c>
      <c r="H24" s="3">
        <f t="shared" ref="H24:H28" si="3">IF(E24&lt;0,E24,0)</f>
        <v>0</v>
      </c>
      <c r="I24" s="3">
        <f t="shared" ref="I24:I28" si="4">IF(E24&gt;0,E24,0)</f>
        <v>0</v>
      </c>
    </row>
    <row r="25" spans="1:9">
      <c r="F25" s="3">
        <f t="shared" si="2"/>
        <v>5015.7999999999993</v>
      </c>
      <c r="H25" s="3">
        <f t="shared" si="3"/>
        <v>0</v>
      </c>
      <c r="I25" s="3">
        <f t="shared" si="4"/>
        <v>0</v>
      </c>
    </row>
    <row r="26" spans="1:9">
      <c r="A26" s="4"/>
      <c r="F26" s="3">
        <f t="shared" si="2"/>
        <v>5015.7999999999993</v>
      </c>
      <c r="H26" s="3">
        <f t="shared" si="3"/>
        <v>0</v>
      </c>
      <c r="I26" s="3">
        <f t="shared" si="4"/>
        <v>0</v>
      </c>
    </row>
    <row r="27" spans="1:9">
      <c r="F27" s="3">
        <f t="shared" si="2"/>
        <v>5015.7999999999993</v>
      </c>
      <c r="H27" s="3">
        <f t="shared" si="3"/>
        <v>0</v>
      </c>
      <c r="I27" s="3">
        <f t="shared" si="4"/>
        <v>0</v>
      </c>
    </row>
    <row r="28" spans="1:9">
      <c r="F28" s="3">
        <f t="shared" si="2"/>
        <v>5015.7999999999993</v>
      </c>
      <c r="H28" s="3">
        <f t="shared" si="3"/>
        <v>0</v>
      </c>
      <c r="I28" s="3">
        <f t="shared" si="4"/>
        <v>0</v>
      </c>
    </row>
    <row r="29" spans="1:9">
      <c r="F29" s="3">
        <f t="shared" si="2"/>
        <v>5015.7999999999993</v>
      </c>
      <c r="H29" s="3">
        <f t="shared" ref="H29:H33" si="5">IF(E29&lt;0,E29,0)</f>
        <v>0</v>
      </c>
      <c r="I29" s="3">
        <f t="shared" ref="I29:I33" si="6">IF(E29&gt;0,E29,0)</f>
        <v>0</v>
      </c>
    </row>
    <row r="30" spans="1:9">
      <c r="F30" s="3">
        <f t="shared" si="2"/>
        <v>5015.7999999999993</v>
      </c>
      <c r="H30" s="3">
        <f t="shared" si="5"/>
        <v>0</v>
      </c>
      <c r="I30" s="3">
        <f t="shared" si="6"/>
        <v>0</v>
      </c>
    </row>
    <row r="31" spans="1:9">
      <c r="F31" s="3">
        <f t="shared" si="2"/>
        <v>5015.7999999999993</v>
      </c>
      <c r="H31" s="3">
        <f t="shared" si="5"/>
        <v>0</v>
      </c>
      <c r="I31" s="3">
        <f t="shared" si="6"/>
        <v>0</v>
      </c>
    </row>
    <row r="32" spans="1:9">
      <c r="F32" s="3">
        <f t="shared" si="2"/>
        <v>5015.7999999999993</v>
      </c>
      <c r="H32" s="3">
        <f t="shared" si="5"/>
        <v>0</v>
      </c>
      <c r="I32" s="3">
        <f t="shared" si="6"/>
        <v>0</v>
      </c>
    </row>
    <row r="33" spans="6:9">
      <c r="F33" s="3">
        <f t="shared" si="2"/>
        <v>5015.7999999999993</v>
      </c>
      <c r="H33" s="3">
        <f t="shared" si="5"/>
        <v>0</v>
      </c>
      <c r="I33" s="3">
        <f t="shared" si="6"/>
        <v>0</v>
      </c>
    </row>
    <row r="35" spans="6:9">
      <c r="H35" s="3">
        <f>SUM(H4:H34)</f>
        <v>-1953.9600000000003</v>
      </c>
    </row>
    <row r="36" spans="6:9">
      <c r="I36" s="3">
        <f>SUM(I4:I35)</f>
        <v>4000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pane xSplit="2" ySplit="3" topLeftCell="D22" activePane="bottomRight" state="frozen"/>
      <selection pane="topRight" activeCell="C1" sqref="C1"/>
      <selection pane="bottomLeft" activeCell="A2" sqref="A2"/>
      <selection pane="bottomRight" activeCell="F31" sqref="F31"/>
    </sheetView>
  </sheetViews>
  <sheetFormatPr defaultColWidth="9" defaultRowHeight="15.75"/>
  <cols>
    <col min="1" max="1" width="11" style="5" customWidth="1"/>
    <col min="2" max="3" width="25.5703125" style="2" customWidth="1"/>
    <col min="4" max="4" width="17.140625" style="2" customWidth="1"/>
    <col min="5" max="6" width="10.7109375" style="2" customWidth="1"/>
    <col min="7" max="7" width="49.7109375" style="2" customWidth="1"/>
    <col min="8" max="8" width="12.85546875" style="2" customWidth="1"/>
    <col min="9" max="9" width="11.7109375" style="2" customWidth="1"/>
    <col min="10" max="16384" width="9" style="2"/>
  </cols>
  <sheetData>
    <row r="1" spans="1:9" ht="21">
      <c r="A1" s="10" t="s">
        <v>45</v>
      </c>
      <c r="B1" s="10"/>
      <c r="C1" s="10"/>
      <c r="D1" s="10"/>
      <c r="E1" s="10"/>
      <c r="F1" s="10"/>
      <c r="G1" s="10"/>
    </row>
    <row r="2" spans="1:9" ht="21">
      <c r="A2" s="7"/>
      <c r="B2" s="7"/>
      <c r="C2" s="7"/>
      <c r="D2" s="7"/>
      <c r="E2" s="7"/>
      <c r="F2" s="7"/>
      <c r="G2" s="7"/>
      <c r="H2" s="9"/>
      <c r="I2" s="9"/>
    </row>
    <row r="3" spans="1:9">
      <c r="A3" s="1" t="s">
        <v>0</v>
      </c>
      <c r="B3" s="1" t="s">
        <v>1</v>
      </c>
      <c r="C3" s="1" t="s">
        <v>2</v>
      </c>
      <c r="D3" s="1" t="s">
        <v>7</v>
      </c>
      <c r="E3" s="1" t="s">
        <v>3</v>
      </c>
      <c r="F3" s="1" t="s">
        <v>4</v>
      </c>
      <c r="G3" s="1" t="s">
        <v>5</v>
      </c>
      <c r="H3" s="9" t="s">
        <v>46</v>
      </c>
      <c r="I3" s="9" t="s">
        <v>44</v>
      </c>
    </row>
    <row r="4" spans="1:9">
      <c r="A4" s="4">
        <v>42461</v>
      </c>
      <c r="B4" s="2" t="s">
        <v>6</v>
      </c>
      <c r="E4" s="3"/>
      <c r="F4" s="3">
        <v>1864.9</v>
      </c>
      <c r="H4" s="3">
        <f>IF(E4&lt;0,E4,0)</f>
        <v>0</v>
      </c>
      <c r="I4" s="3">
        <f>IF(E4&gt;0,E4,0)</f>
        <v>0</v>
      </c>
    </row>
    <row r="5" spans="1:9">
      <c r="A5" s="4">
        <v>42482</v>
      </c>
      <c r="B5" s="2" t="s">
        <v>8</v>
      </c>
      <c r="C5" s="2" t="s">
        <v>9</v>
      </c>
      <c r="E5" s="3">
        <v>1750</v>
      </c>
      <c r="F5" s="3">
        <f>F4+E5</f>
        <v>3614.9</v>
      </c>
      <c r="H5" s="3">
        <f t="shared" ref="H5:H31" si="0">IF(E5&lt;0,E5,0)</f>
        <v>0</v>
      </c>
      <c r="I5" s="3">
        <f t="shared" ref="I5:I31" si="1">IF(E5&gt;0,E5,0)</f>
        <v>1750</v>
      </c>
    </row>
    <row r="6" spans="1:9">
      <c r="A6" s="4">
        <v>42502</v>
      </c>
      <c r="B6" s="2" t="s">
        <v>26</v>
      </c>
      <c r="C6" s="2" t="s">
        <v>11</v>
      </c>
      <c r="D6" s="2">
        <v>414</v>
      </c>
      <c r="E6" s="3">
        <v>-16.78</v>
      </c>
      <c r="F6" s="3">
        <f t="shared" ref="F6:F31" si="2">F5+E6</f>
        <v>3598.12</v>
      </c>
      <c r="H6" s="3">
        <f t="shared" si="0"/>
        <v>-16.78</v>
      </c>
      <c r="I6" s="3">
        <f t="shared" si="1"/>
        <v>0</v>
      </c>
    </row>
    <row r="7" spans="1:9">
      <c r="A7" s="4">
        <v>42502</v>
      </c>
      <c r="B7" s="2" t="s">
        <v>28</v>
      </c>
      <c r="D7" s="2">
        <v>412</v>
      </c>
      <c r="E7" s="3">
        <v>-35</v>
      </c>
      <c r="F7" s="3">
        <f t="shared" si="2"/>
        <v>3563.12</v>
      </c>
      <c r="H7" s="3">
        <f t="shared" si="0"/>
        <v>-35</v>
      </c>
      <c r="I7" s="3">
        <f t="shared" si="1"/>
        <v>0</v>
      </c>
    </row>
    <row r="8" spans="1:9">
      <c r="A8" s="4">
        <v>42503</v>
      </c>
      <c r="B8" s="2" t="s">
        <v>13</v>
      </c>
      <c r="C8" s="2" t="s">
        <v>10</v>
      </c>
      <c r="D8" s="2">
        <v>413</v>
      </c>
      <c r="E8" s="3">
        <v>-58</v>
      </c>
      <c r="F8" s="3">
        <f t="shared" si="2"/>
        <v>3505.12</v>
      </c>
      <c r="H8" s="3">
        <f t="shared" si="0"/>
        <v>-58</v>
      </c>
      <c r="I8" s="3">
        <f t="shared" si="1"/>
        <v>0</v>
      </c>
    </row>
    <row r="9" spans="1:9">
      <c r="A9" s="4">
        <v>42503</v>
      </c>
      <c r="B9" s="2" t="s">
        <v>27</v>
      </c>
      <c r="C9" s="2" t="s">
        <v>12</v>
      </c>
      <c r="D9" s="2">
        <v>415</v>
      </c>
      <c r="E9" s="3">
        <v>-611.87</v>
      </c>
      <c r="F9" s="3">
        <f t="shared" si="2"/>
        <v>2893.25</v>
      </c>
      <c r="H9" s="3">
        <f t="shared" si="0"/>
        <v>-611.87</v>
      </c>
      <c r="I9" s="3">
        <f t="shared" si="1"/>
        <v>0</v>
      </c>
    </row>
    <row r="10" spans="1:9">
      <c r="A10" s="4">
        <v>42535</v>
      </c>
      <c r="B10" s="2" t="s">
        <v>13</v>
      </c>
      <c r="C10" s="2" t="s">
        <v>10</v>
      </c>
      <c r="D10" s="2">
        <v>418</v>
      </c>
      <c r="E10" s="3">
        <v>-111</v>
      </c>
      <c r="F10" s="3">
        <f t="shared" si="2"/>
        <v>2782.25</v>
      </c>
      <c r="H10" s="3">
        <f t="shared" si="0"/>
        <v>-111</v>
      </c>
      <c r="I10" s="3">
        <f t="shared" si="1"/>
        <v>0</v>
      </c>
    </row>
    <row r="11" spans="1:9">
      <c r="A11" s="4">
        <v>42537</v>
      </c>
      <c r="B11" s="2" t="s">
        <v>29</v>
      </c>
      <c r="C11" s="2" t="s">
        <v>14</v>
      </c>
      <c r="D11" s="2">
        <v>416</v>
      </c>
      <c r="E11" s="3">
        <v>-70</v>
      </c>
      <c r="F11" s="3">
        <f t="shared" si="2"/>
        <v>2712.25</v>
      </c>
      <c r="H11" s="3">
        <f t="shared" si="0"/>
        <v>-70</v>
      </c>
      <c r="I11" s="3">
        <f t="shared" si="1"/>
        <v>0</v>
      </c>
    </row>
    <row r="12" spans="1:9">
      <c r="A12" s="4">
        <v>42563</v>
      </c>
      <c r="B12" s="2" t="s">
        <v>13</v>
      </c>
      <c r="C12" s="2" t="s">
        <v>10</v>
      </c>
      <c r="D12" s="2">
        <v>422</v>
      </c>
      <c r="E12" s="3">
        <v>-105</v>
      </c>
      <c r="F12" s="3">
        <f t="shared" si="2"/>
        <v>2607.25</v>
      </c>
      <c r="H12" s="3">
        <f t="shared" si="0"/>
        <v>-105</v>
      </c>
      <c r="I12" s="3">
        <f t="shared" si="1"/>
        <v>0</v>
      </c>
    </row>
    <row r="13" spans="1:9">
      <c r="A13" s="4">
        <v>42569</v>
      </c>
      <c r="B13" s="2" t="s">
        <v>15</v>
      </c>
      <c r="C13" s="2" t="s">
        <v>16</v>
      </c>
      <c r="D13" s="2">
        <v>421</v>
      </c>
      <c r="E13" s="3">
        <v>-100</v>
      </c>
      <c r="F13" s="3">
        <f t="shared" si="2"/>
        <v>2507.25</v>
      </c>
      <c r="H13" s="3">
        <f t="shared" si="0"/>
        <v>-100</v>
      </c>
      <c r="I13" s="3">
        <f t="shared" si="1"/>
        <v>0</v>
      </c>
    </row>
    <row r="14" spans="1:9">
      <c r="A14" s="4">
        <v>42569</v>
      </c>
      <c r="B14" s="2" t="s">
        <v>17</v>
      </c>
      <c r="C14" s="2" t="s">
        <v>16</v>
      </c>
      <c r="D14" s="2">
        <v>419</v>
      </c>
      <c r="E14" s="3">
        <v>-92.47</v>
      </c>
      <c r="F14" s="3">
        <f t="shared" si="2"/>
        <v>2414.7800000000002</v>
      </c>
      <c r="H14" s="3">
        <f t="shared" si="0"/>
        <v>-92.47</v>
      </c>
      <c r="I14" s="3">
        <f t="shared" si="1"/>
        <v>0</v>
      </c>
    </row>
    <row r="15" spans="1:9">
      <c r="A15" s="4">
        <v>42571</v>
      </c>
      <c r="B15" s="2" t="s">
        <v>18</v>
      </c>
      <c r="C15" s="2" t="s">
        <v>19</v>
      </c>
      <c r="D15" s="2">
        <v>417</v>
      </c>
      <c r="E15" s="3">
        <v>-50</v>
      </c>
      <c r="F15" s="3">
        <f t="shared" si="2"/>
        <v>2364.7800000000002</v>
      </c>
      <c r="H15" s="3">
        <f t="shared" si="0"/>
        <v>-50</v>
      </c>
      <c r="I15" s="3">
        <f t="shared" si="1"/>
        <v>0</v>
      </c>
    </row>
    <row r="16" spans="1:9">
      <c r="A16" s="4">
        <v>42587</v>
      </c>
      <c r="B16" s="2" t="s">
        <v>20</v>
      </c>
      <c r="C16" s="2" t="s">
        <v>21</v>
      </c>
      <c r="D16" s="2">
        <v>423</v>
      </c>
      <c r="E16" s="3">
        <v>-60</v>
      </c>
      <c r="F16" s="3">
        <f t="shared" si="2"/>
        <v>2304.7800000000002</v>
      </c>
      <c r="H16" s="3">
        <f t="shared" si="0"/>
        <v>-60</v>
      </c>
      <c r="I16" s="3">
        <f t="shared" si="1"/>
        <v>0</v>
      </c>
    </row>
    <row r="17" spans="1:9">
      <c r="A17" s="4">
        <v>42591</v>
      </c>
      <c r="B17" s="2" t="s">
        <v>13</v>
      </c>
      <c r="C17" s="2" t="s">
        <v>10</v>
      </c>
      <c r="D17" s="2">
        <v>424</v>
      </c>
      <c r="E17" s="3">
        <v>-107</v>
      </c>
      <c r="F17" s="3">
        <f t="shared" si="2"/>
        <v>2197.7800000000002</v>
      </c>
      <c r="H17" s="3">
        <f t="shared" si="0"/>
        <v>-107</v>
      </c>
      <c r="I17" s="3">
        <f t="shared" si="1"/>
        <v>0</v>
      </c>
    </row>
    <row r="18" spans="1:9">
      <c r="A18" s="4">
        <v>42619</v>
      </c>
      <c r="B18" s="2" t="s">
        <v>22</v>
      </c>
      <c r="C18" s="2" t="s">
        <v>23</v>
      </c>
      <c r="D18" s="2">
        <v>426</v>
      </c>
      <c r="E18" s="3">
        <v>-180</v>
      </c>
      <c r="F18" s="3">
        <f t="shared" si="2"/>
        <v>2017.7800000000002</v>
      </c>
      <c r="H18" s="3">
        <f t="shared" si="0"/>
        <v>-180</v>
      </c>
      <c r="I18" s="3">
        <f t="shared" si="1"/>
        <v>0</v>
      </c>
    </row>
    <row r="19" spans="1:9">
      <c r="A19" s="4">
        <v>42627</v>
      </c>
      <c r="B19" s="2" t="s">
        <v>24</v>
      </c>
      <c r="C19" s="2" t="s">
        <v>25</v>
      </c>
      <c r="D19" s="2">
        <v>425</v>
      </c>
      <c r="E19" s="3">
        <v>-480</v>
      </c>
      <c r="F19" s="3">
        <f t="shared" si="2"/>
        <v>1537.7800000000002</v>
      </c>
      <c r="H19" s="3">
        <f t="shared" si="0"/>
        <v>-480</v>
      </c>
      <c r="I19" s="3">
        <f t="shared" si="1"/>
        <v>0</v>
      </c>
    </row>
    <row r="20" spans="1:9">
      <c r="A20" s="4">
        <v>42643</v>
      </c>
      <c r="B20" s="2" t="s">
        <v>8</v>
      </c>
      <c r="C20" s="2" t="s">
        <v>9</v>
      </c>
      <c r="E20" s="3">
        <v>1750</v>
      </c>
      <c r="F20" s="3">
        <f t="shared" si="2"/>
        <v>3287.78</v>
      </c>
      <c r="H20" s="3">
        <f t="shared" si="0"/>
        <v>0</v>
      </c>
      <c r="I20" s="3">
        <f t="shared" si="1"/>
        <v>1750</v>
      </c>
    </row>
    <row r="21" spans="1:9">
      <c r="A21" s="4">
        <v>42647</v>
      </c>
      <c r="B21" s="2" t="s">
        <v>13</v>
      </c>
      <c r="C21" s="2" t="s">
        <v>10</v>
      </c>
      <c r="D21" s="2">
        <v>427</v>
      </c>
      <c r="E21" s="3">
        <v>-85</v>
      </c>
      <c r="F21" s="3">
        <f t="shared" si="2"/>
        <v>3202.78</v>
      </c>
      <c r="H21" s="3">
        <f t="shared" si="0"/>
        <v>-85</v>
      </c>
      <c r="I21" s="3">
        <f t="shared" si="1"/>
        <v>0</v>
      </c>
    </row>
    <row r="22" spans="1:9">
      <c r="A22" s="4">
        <v>42661</v>
      </c>
      <c r="B22" s="2" t="s">
        <v>31</v>
      </c>
      <c r="C22" s="2" t="s">
        <v>30</v>
      </c>
      <c r="D22" s="2">
        <v>428</v>
      </c>
      <c r="E22" s="3">
        <v>-42</v>
      </c>
      <c r="F22" s="3">
        <f t="shared" si="2"/>
        <v>3160.78</v>
      </c>
      <c r="H22" s="3">
        <f t="shared" si="0"/>
        <v>-42</v>
      </c>
      <c r="I22" s="3">
        <f t="shared" si="1"/>
        <v>0</v>
      </c>
    </row>
    <row r="23" spans="1:9">
      <c r="A23" s="4">
        <v>42696</v>
      </c>
      <c r="B23" s="2" t="s">
        <v>13</v>
      </c>
      <c r="C23" s="2" t="s">
        <v>10</v>
      </c>
      <c r="D23" s="2">
        <v>429</v>
      </c>
      <c r="E23" s="3">
        <v>-52</v>
      </c>
      <c r="F23" s="3">
        <f t="shared" si="2"/>
        <v>3108.78</v>
      </c>
      <c r="H23" s="3">
        <f t="shared" si="0"/>
        <v>-52</v>
      </c>
      <c r="I23" s="3">
        <f t="shared" si="1"/>
        <v>0</v>
      </c>
    </row>
    <row r="24" spans="1:9">
      <c r="A24" s="4">
        <v>42691</v>
      </c>
      <c r="B24" s="2" t="s">
        <v>32</v>
      </c>
      <c r="C24" s="2" t="s">
        <v>33</v>
      </c>
      <c r="E24" s="3">
        <v>453.98</v>
      </c>
      <c r="F24" s="3">
        <f t="shared" si="2"/>
        <v>3562.76</v>
      </c>
      <c r="H24" s="3">
        <f t="shared" si="0"/>
        <v>0</v>
      </c>
      <c r="I24" s="3">
        <f t="shared" si="1"/>
        <v>453.98</v>
      </c>
    </row>
    <row r="25" spans="1:9">
      <c r="A25" s="4">
        <v>42696</v>
      </c>
      <c r="B25" s="2" t="s">
        <v>34</v>
      </c>
      <c r="C25" s="2" t="s">
        <v>16</v>
      </c>
      <c r="D25" s="2">
        <v>430</v>
      </c>
      <c r="E25" s="3">
        <v>-35</v>
      </c>
      <c r="F25" s="3">
        <f t="shared" si="2"/>
        <v>3527.76</v>
      </c>
      <c r="H25" s="3">
        <f t="shared" si="0"/>
        <v>-35</v>
      </c>
      <c r="I25" s="3">
        <f t="shared" si="1"/>
        <v>0</v>
      </c>
    </row>
    <row r="26" spans="1:9">
      <c r="A26" s="4">
        <v>42765</v>
      </c>
      <c r="B26" s="2" t="s">
        <v>35</v>
      </c>
      <c r="C26" s="2" t="s">
        <v>36</v>
      </c>
      <c r="D26" s="2">
        <v>431</v>
      </c>
      <c r="E26" s="3">
        <v>-22.95</v>
      </c>
      <c r="F26" s="3">
        <f t="shared" si="2"/>
        <v>3504.8100000000004</v>
      </c>
      <c r="H26" s="3">
        <f t="shared" si="0"/>
        <v>-22.95</v>
      </c>
      <c r="I26" s="3">
        <f t="shared" si="1"/>
        <v>0</v>
      </c>
    </row>
    <row r="27" spans="1:9">
      <c r="A27" s="4">
        <v>42773</v>
      </c>
      <c r="B27" s="2" t="s">
        <v>37</v>
      </c>
      <c r="C27" s="2" t="s">
        <v>38</v>
      </c>
      <c r="D27" s="2">
        <v>432</v>
      </c>
      <c r="E27" s="3">
        <v>-59.3</v>
      </c>
      <c r="F27" s="3">
        <f t="shared" si="2"/>
        <v>3445.51</v>
      </c>
      <c r="H27" s="3">
        <f t="shared" si="0"/>
        <v>-59.3</v>
      </c>
      <c r="I27" s="3">
        <f t="shared" si="1"/>
        <v>0</v>
      </c>
    </row>
    <row r="28" spans="1:9">
      <c r="A28" s="4">
        <v>42829</v>
      </c>
      <c r="B28" s="2" t="s">
        <v>39</v>
      </c>
      <c r="C28" s="2" t="s">
        <v>40</v>
      </c>
      <c r="D28" s="2">
        <v>433</v>
      </c>
      <c r="E28" s="3">
        <v>-288</v>
      </c>
      <c r="F28" s="3">
        <f t="shared" si="2"/>
        <v>3157.51</v>
      </c>
      <c r="H28" s="3">
        <f t="shared" si="0"/>
        <v>-288</v>
      </c>
      <c r="I28" s="3">
        <f t="shared" si="1"/>
        <v>0</v>
      </c>
    </row>
    <row r="29" spans="1:9">
      <c r="B29" s="2" t="s">
        <v>42</v>
      </c>
      <c r="C29" s="2" t="s">
        <v>41</v>
      </c>
      <c r="D29" s="2">
        <v>435</v>
      </c>
      <c r="E29" s="3">
        <v>-95</v>
      </c>
      <c r="F29" s="3">
        <f t="shared" si="2"/>
        <v>3062.51</v>
      </c>
      <c r="G29" s="2" t="s">
        <v>43</v>
      </c>
      <c r="H29" s="3">
        <f t="shared" si="0"/>
        <v>-95</v>
      </c>
      <c r="I29" s="3">
        <f t="shared" si="1"/>
        <v>0</v>
      </c>
    </row>
    <row r="30" spans="1:9">
      <c r="B30" s="2" t="s">
        <v>47</v>
      </c>
      <c r="C30" s="2" t="s">
        <v>36</v>
      </c>
      <c r="D30" s="2">
        <v>434</v>
      </c>
      <c r="E30" s="3">
        <v>-7.75</v>
      </c>
      <c r="F30" s="3">
        <f t="shared" si="2"/>
        <v>3054.76</v>
      </c>
      <c r="G30" s="2" t="s">
        <v>43</v>
      </c>
      <c r="H30" s="3">
        <f t="shared" si="0"/>
        <v>-7.75</v>
      </c>
      <c r="I30" s="3">
        <f t="shared" si="1"/>
        <v>0</v>
      </c>
    </row>
    <row r="31" spans="1:9">
      <c r="E31" s="3"/>
      <c r="F31" s="3">
        <f t="shared" si="2"/>
        <v>3054.76</v>
      </c>
      <c r="H31" s="3">
        <f t="shared" si="0"/>
        <v>0</v>
      </c>
      <c r="I31" s="3">
        <f t="shared" si="1"/>
        <v>0</v>
      </c>
    </row>
    <row r="32" spans="1:9">
      <c r="E32" s="3"/>
      <c r="F32" s="3"/>
    </row>
    <row r="34" spans="3:9">
      <c r="C34" s="2" t="s">
        <v>46</v>
      </c>
      <c r="H34" s="3">
        <f>SUM(H4:H33)</f>
        <v>-2764.12</v>
      </c>
    </row>
    <row r="35" spans="3:9">
      <c r="C35" s="2" t="s">
        <v>44</v>
      </c>
      <c r="I35" s="3">
        <f>SUM(I4:I34)</f>
        <v>3953.98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Half-Year</vt:lpstr>
      <vt:lpstr>Current Full-Year</vt:lpstr>
      <vt:lpstr>Last Full-Year</vt:lpstr>
      <vt:lpstr>'Current Full-Year'!Print_Area</vt:lpstr>
      <vt:lpstr>'Half-Year'!Print_Area</vt:lpstr>
      <vt:lpstr>'Last Full-Year'!Print_Area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Farnham PC</dc:creator>
  <cp:lastModifiedBy>Farnham PC</cp:lastModifiedBy>
  <cp:lastPrinted>2017-10-02T16:04:08Z</cp:lastPrinted>
  <dcterms:created xsi:type="dcterms:W3CDTF">2016-10-02T12:30:16Z</dcterms:created>
  <dcterms:modified xsi:type="dcterms:W3CDTF">2017-10-02T16:31:12Z</dcterms:modified>
</cp:coreProperties>
</file>